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Transactions" sheetId="2" r:id="rId5"/>
  </sheets>
  <definedNames/>
  <calcPr/>
</workbook>
</file>

<file path=xl/sharedStrings.xml><?xml version="1.0" encoding="utf-8"?>
<sst xmlns="http://schemas.openxmlformats.org/spreadsheetml/2006/main" count="88" uniqueCount="65">
  <si>
    <t>GET STARTED</t>
  </si>
  <si>
    <t>Set your starting balance in cell L8, then customize your categories</t>
  </si>
  <si>
    <t>NOTE</t>
  </si>
  <si>
    <t>and planned spending amounts in the 'Income' and 'Expenses' tables below.</t>
  </si>
  <si>
    <t>Only edit highlighted cells.</t>
  </si>
  <si>
    <t>As you enter data in the 'Transactions' tab, this sheet will automatically</t>
  </si>
  <si>
    <t xml:space="preserve">Try not to alter cells that contain a formula. </t>
  </si>
  <si>
    <t>update to show a summary of your spending for the month.</t>
  </si>
  <si>
    <t>Monthly Budget</t>
  </si>
  <si>
    <t xml:space="preserve">Starting balance: </t>
  </si>
  <si>
    <t xml:space="preserve">START BALANCE </t>
  </si>
  <si>
    <t xml:space="preserve"> END BALANCE</t>
  </si>
  <si>
    <t>Expenses</t>
  </si>
  <si>
    <t>Income</t>
  </si>
  <si>
    <t>Planned</t>
  </si>
  <si>
    <t>Actual</t>
  </si>
  <si>
    <t>Diff.</t>
  </si>
  <si>
    <t>Totals</t>
  </si>
  <si>
    <t>Deductions</t>
  </si>
  <si>
    <t>Retirement</t>
  </si>
  <si>
    <t>Savings</t>
  </si>
  <si>
    <t>Emergency Fund</t>
  </si>
  <si>
    <t>Paycheck</t>
  </si>
  <si>
    <t>Bonus</t>
  </si>
  <si>
    <t>Home</t>
  </si>
  <si>
    <t>Rent/Mortgage</t>
  </si>
  <si>
    <t>Interest</t>
  </si>
  <si>
    <t>Insurance: Renter's/Homeowner</t>
  </si>
  <si>
    <t>Other</t>
  </si>
  <si>
    <t>Utilities</t>
  </si>
  <si>
    <t xml:space="preserve">Custom category </t>
  </si>
  <si>
    <t>Internet/Cable/Phone</t>
  </si>
  <si>
    <t>Cell Phones</t>
  </si>
  <si>
    <t>Food</t>
  </si>
  <si>
    <t>Groceries</t>
  </si>
  <si>
    <t>Dining Out</t>
  </si>
  <si>
    <t>Transportation</t>
  </si>
  <si>
    <t>Car loan</t>
  </si>
  <si>
    <t>Gas for car</t>
  </si>
  <si>
    <t>Car Maintenance</t>
  </si>
  <si>
    <t>Insurance: Car</t>
  </si>
  <si>
    <t>Other (ie. tolls, parking)</t>
  </si>
  <si>
    <t>Health</t>
  </si>
  <si>
    <t>Insurance: Health</t>
  </si>
  <si>
    <t>Medicine</t>
  </si>
  <si>
    <t>Other (ie. Doctor appointments)</t>
  </si>
  <si>
    <t>Family</t>
  </si>
  <si>
    <t>Child Care</t>
  </si>
  <si>
    <t>Clothing/Shoes</t>
  </si>
  <si>
    <t>Entertainment</t>
  </si>
  <si>
    <t>Subscriptions</t>
  </si>
  <si>
    <t>Finance</t>
  </si>
  <si>
    <t>Credit Card Payment</t>
  </si>
  <si>
    <t>Student Loans</t>
  </si>
  <si>
    <t>Personal Loan</t>
  </si>
  <si>
    <t>Customizable Other 1</t>
  </si>
  <si>
    <t>Customizable Other 2</t>
  </si>
  <si>
    <t>Customizable Other 3</t>
  </si>
  <si>
    <t>Customizable Other 4</t>
  </si>
  <si>
    <t>Change or add categories by updating the Expenses and Income tables in the Summary sheet.</t>
  </si>
  <si>
    <t>Date</t>
  </si>
  <si>
    <t>Amount</t>
  </si>
  <si>
    <t>Description</t>
  </si>
  <si>
    <t>Category</t>
  </si>
  <si>
    <t>Mortgage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</si>
</sst>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mmmm&quot; &quot;yyyy"/>
    <numFmt numFmtId="166" formatCode="+#,#%;-#,#%;0%"/>
    <numFmt numFmtId="167" formatCode="+$#,#;-$#,#;$0"/>
    <numFmt numFmtId="168" formatCode="M/d/yyyy"/>
    <numFmt numFmtId="169" formatCode="&quot;$&quot;#,##0.00"/>
  </numFmts>
  <fonts count="35">
    <font>
      <sz val="10.0"/>
      <color rgb="FF000000"/>
      <name val="Arial"/>
      <scheme val="minor"/>
    </font>
    <font>
      <color theme="1"/>
      <name val="Arial"/>
    </font>
    <font>
      <b/>
      <sz val="9.0"/>
      <color theme="1"/>
      <name val="Lato"/>
    </font>
    <font>
      <color theme="1"/>
      <name val="Arial"/>
      <scheme val="minor"/>
    </font>
    <font>
      <i/>
      <color theme="1"/>
      <name val="Lato"/>
    </font>
    <font>
      <b/>
      <i/>
      <sz val="9.0"/>
      <color theme="1"/>
      <name val="Lato"/>
    </font>
    <font>
      <color theme="0"/>
      <name val="Lato"/>
    </font>
    <font>
      <color theme="1"/>
      <name val="Lato"/>
    </font>
    <font>
      <b/>
      <sz val="25.0"/>
      <color rgb="FF6AA84F"/>
      <name val="Raleway"/>
    </font>
    <font>
      <b/>
      <color rgb="FF334960"/>
      <name val="Lato"/>
    </font>
    <font>
      <color rgb="FF334960"/>
      <name val="Lato"/>
    </font>
    <font>
      <sz val="24.0"/>
      <color rgb="FF334960"/>
      <name val="Lato"/>
    </font>
    <font>
      <i/>
      <color rgb="FF576475"/>
      <name val="Lato"/>
    </font>
    <font/>
    <font>
      <b/>
      <sz val="14.0"/>
      <color rgb="FF6AA84F"/>
      <name val="Lato"/>
    </font>
    <font>
      <b/>
      <sz val="14.0"/>
      <color rgb="FF38761D"/>
      <name val="Lato"/>
    </font>
    <font>
      <i/>
      <color rgb="FF6AA84F"/>
      <name val="Lato"/>
    </font>
    <font>
      <i/>
      <color rgb="FF38761D"/>
      <name val="Lato"/>
    </font>
    <font>
      <b/>
      <sz val="14.0"/>
      <color rgb="FF334960"/>
      <name val="Lato"/>
    </font>
    <font>
      <b/>
      <color rgb="FF576475"/>
      <name val="Lato"/>
    </font>
    <font>
      <color rgb="FF576475"/>
      <name val="Lato"/>
    </font>
    <font>
      <b/>
      <sz val="17.0"/>
      <color rgb="FFE69138"/>
      <name val="Raleway"/>
    </font>
    <font>
      <b/>
      <sz val="18.0"/>
      <color rgb="FF38761D"/>
      <name val="Raleway"/>
    </font>
    <font>
      <b/>
      <sz val="11.0"/>
      <color rgb="FF334960"/>
      <name val="Lato"/>
    </font>
    <font>
      <i/>
      <sz val="9.0"/>
      <color rgb="FF687887"/>
      <name val="Lato"/>
    </font>
    <font>
      <color rgb="FF687887"/>
      <name val="Lato"/>
    </font>
    <font>
      <b/>
      <i/>
      <color theme="1"/>
      <name val="Arial"/>
      <scheme val="minor"/>
    </font>
    <font>
      <b/>
      <color rgb="FF434343"/>
      <name val="Lato"/>
    </font>
    <font>
      <color rgb="FF434343"/>
      <name val="Lato"/>
    </font>
    <font>
      <b/>
      <i/>
      <color theme="1"/>
      <name val="Arial"/>
    </font>
    <font>
      <i/>
      <color rgb="FFCCCCCC"/>
      <name val="Lato"/>
    </font>
    <font>
      <b/>
      <sz val="18.0"/>
      <color rgb="FFE69138"/>
      <name val="Raleway"/>
    </font>
    <font>
      <color rgb="FF556376"/>
      <name val="Lato"/>
    </font>
    <font>
      <color rgb="FF687887"/>
      <name val="Arial"/>
    </font>
    <font>
      <color rgb="FF687887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BEDEF"/>
        <bgColor rgb="FFEBEDE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334960"/>
        <bgColor rgb="FF334960"/>
      </patternFill>
    </fill>
  </fills>
  <borders count="5">
    <border/>
    <border>
      <bottom style="dotted">
        <color rgb="FFD9D9D9"/>
      </bottom>
    </border>
    <border>
      <right/>
    </border>
    <border>
      <bottom style="thin">
        <color rgb="FFD9D9D9"/>
      </bottom>
    </border>
    <border>
      <top style="dotted">
        <color rgb="FFD9D9D9"/>
      </top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3" fontId="2" numFmtId="0" xfId="0" applyFill="1" applyFont="1"/>
    <xf borderId="0" fillId="3" fontId="1" numFmtId="0" xfId="0" applyAlignment="1" applyFont="1">
      <alignment vertical="bottom"/>
    </xf>
    <xf borderId="0" fillId="2" fontId="3" numFmtId="0" xfId="0" applyFont="1"/>
    <xf borderId="0" fillId="2" fontId="1" numFmtId="0" xfId="0" applyFont="1"/>
    <xf borderId="0" fillId="3" fontId="4" numFmtId="0" xfId="0" applyAlignment="1" applyFont="1">
      <alignment readingOrder="0" vertical="top"/>
    </xf>
    <xf borderId="0" fillId="3" fontId="5" numFmtId="0" xfId="0" applyFont="1"/>
    <xf borderId="0" fillId="2" fontId="1" numFmtId="0" xfId="0" applyAlignment="1" applyFont="1">
      <alignment vertical="top"/>
    </xf>
    <xf borderId="0" fillId="2" fontId="6" numFmtId="0" xfId="0" applyAlignment="1" applyFont="1">
      <alignment vertical="top"/>
    </xf>
    <xf borderId="0" fillId="3" fontId="4" numFmtId="0" xfId="0" applyAlignment="1" applyFont="1">
      <alignment vertical="top"/>
    </xf>
    <xf borderId="0" fillId="3" fontId="7" numFmtId="0" xfId="0" applyAlignment="1" applyFont="1">
      <alignment vertical="top"/>
    </xf>
    <xf borderId="0" fillId="3" fontId="1" numFmtId="0" xfId="0" applyAlignment="1" applyFont="1">
      <alignment vertical="top"/>
    </xf>
    <xf borderId="0" fillId="4" fontId="4" numFmtId="0" xfId="0" applyFill="1" applyFont="1"/>
    <xf borderId="0" fillId="3" fontId="4" numFmtId="0" xfId="0" applyFont="1"/>
    <xf borderId="0" fillId="3" fontId="7" numFmtId="0" xfId="0" applyFont="1"/>
    <xf borderId="0" fillId="0" fontId="1" numFmtId="0" xfId="0" applyAlignment="1" applyFont="1">
      <alignment vertical="bottom"/>
    </xf>
    <xf borderId="0" fillId="0" fontId="1" numFmtId="0" xfId="0" applyAlignment="1" applyFont="1">
      <alignment vertical="top"/>
    </xf>
    <xf borderId="0" fillId="5" fontId="8" numFmtId="0" xfId="0" applyAlignment="1" applyFill="1" applyFont="1">
      <alignment vertical="top"/>
    </xf>
    <xf borderId="0" fillId="0" fontId="9" numFmtId="0" xfId="0" applyAlignment="1" applyFont="1">
      <alignment horizontal="right"/>
    </xf>
    <xf borderId="0" fillId="4" fontId="10" numFmtId="164" xfId="0" applyAlignment="1" applyFont="1" applyNumberFormat="1">
      <alignment horizontal="right" readingOrder="0"/>
    </xf>
    <xf borderId="0" fillId="5" fontId="1" numFmtId="165" xfId="0" applyAlignment="1" applyFont="1" applyNumberFormat="1">
      <alignment vertical="top"/>
    </xf>
    <xf borderId="0" fillId="0" fontId="1" numFmtId="164" xfId="0" applyAlignment="1" applyFont="1" applyNumberFormat="1">
      <alignment vertical="bottom"/>
    </xf>
    <xf borderId="0" fillId="3" fontId="11" numFmtId="166" xfId="0" applyAlignment="1" applyFont="1" applyNumberFormat="1">
      <alignment horizontal="center" vertical="bottom"/>
    </xf>
    <xf borderId="1" fillId="3" fontId="12" numFmtId="0" xfId="0" applyAlignment="1" applyBorder="1" applyFont="1">
      <alignment horizontal="center" vertical="top"/>
    </xf>
    <xf borderId="1" fillId="0" fontId="13" numFmtId="0" xfId="0" applyBorder="1" applyFont="1"/>
    <xf borderId="0" fillId="3" fontId="11" numFmtId="164" xfId="0" applyAlignment="1" applyFont="1" applyNumberFormat="1">
      <alignment horizontal="center" vertical="bottom"/>
    </xf>
    <xf borderId="2" fillId="0" fontId="1" numFmtId="0" xfId="0" applyAlignment="1" applyBorder="1" applyFont="1">
      <alignment vertical="bottom"/>
    </xf>
    <xf borderId="0" fillId="0" fontId="14" numFmtId="0" xfId="0" applyAlignment="1" applyFont="1">
      <alignment horizontal="right" shrinkToFit="0" vertical="bottom" wrapText="0"/>
    </xf>
    <xf borderId="2" fillId="0" fontId="15" numFmtId="164" xfId="0" applyAlignment="1" applyBorder="1" applyFont="1" applyNumberFormat="1">
      <alignment shrinkToFit="0" vertical="bottom" wrapText="0"/>
    </xf>
    <xf borderId="0" fillId="3" fontId="12" numFmtId="9" xfId="0" applyAlignment="1" applyFont="1" applyNumberFormat="1">
      <alignment horizontal="center" vertical="top"/>
    </xf>
    <xf borderId="0" fillId="0" fontId="16" numFmtId="164" xfId="0" applyAlignment="1" applyFont="1" applyNumberFormat="1">
      <alignment horizontal="center" vertical="top"/>
    </xf>
    <xf borderId="0" fillId="0" fontId="17" numFmtId="164" xfId="0" applyAlignment="1" applyFont="1" applyNumberFormat="1">
      <alignment horizontal="center" vertical="top"/>
    </xf>
    <xf borderId="0" fillId="0" fontId="1" numFmtId="0" xfId="0" applyFont="1"/>
    <xf borderId="0" fillId="0" fontId="18" numFmtId="0" xfId="0" applyFont="1"/>
    <xf borderId="0" fillId="0" fontId="19" numFmtId="0" xfId="0" applyFont="1"/>
    <xf borderId="0" fillId="0" fontId="20" numFmtId="164" xfId="0" applyAlignment="1" applyFont="1" applyNumberFormat="1">
      <alignment horizontal="right"/>
    </xf>
    <xf borderId="0" fillId="5" fontId="1" numFmtId="0" xfId="0" applyFont="1"/>
    <xf borderId="0" fillId="0" fontId="9" numFmtId="0" xfId="0" applyFont="1"/>
    <xf borderId="0" fillId="0" fontId="10" numFmtId="164" xfId="0" applyAlignment="1" applyFont="1" applyNumberFormat="1">
      <alignment horizontal="right"/>
    </xf>
    <xf borderId="0" fillId="0" fontId="21" numFmtId="0" xfId="0" applyAlignment="1" applyFont="1">
      <alignment vertical="top"/>
    </xf>
    <xf borderId="2" fillId="0" fontId="22" numFmtId="0" xfId="0" applyAlignment="1" applyBorder="1" applyFont="1">
      <alignment shrinkToFit="0" vertical="top" wrapText="0"/>
    </xf>
    <xf borderId="0" fillId="0" fontId="23" numFmtId="0" xfId="0" applyAlignment="1" applyFont="1">
      <alignment horizontal="right" vertical="bottom"/>
    </xf>
    <xf borderId="0" fillId="0" fontId="24" numFmtId="0" xfId="0" applyAlignment="1" applyFont="1">
      <alignment vertical="top"/>
    </xf>
    <xf borderId="0" fillId="0" fontId="24" numFmtId="164" xfId="0" applyAlignment="1" applyFont="1" applyNumberFormat="1">
      <alignment horizontal="right" vertical="top"/>
    </xf>
    <xf borderId="0" fillId="0" fontId="25" numFmtId="167" xfId="0" applyAlignment="1" applyFont="1" applyNumberFormat="1">
      <alignment horizontal="right"/>
    </xf>
    <xf borderId="0" fillId="0" fontId="24" numFmtId="167" xfId="0" applyAlignment="1" applyFont="1" applyNumberFormat="1">
      <alignment horizontal="right" vertical="top"/>
    </xf>
    <xf borderId="0" fillId="0" fontId="1" numFmtId="164" xfId="0" applyFont="1" applyNumberFormat="1"/>
    <xf borderId="0" fillId="0" fontId="1" numFmtId="167" xfId="0" applyFont="1" applyNumberFormat="1"/>
    <xf borderId="0" fillId="0" fontId="26" numFmtId="0" xfId="0" applyAlignment="1" applyFont="1">
      <alignment readingOrder="0"/>
    </xf>
    <xf borderId="0" fillId="4" fontId="27" numFmtId="164" xfId="0" applyAlignment="1" applyFont="1" applyNumberFormat="1">
      <alignment readingOrder="0"/>
    </xf>
    <xf borderId="0" fillId="4" fontId="28" numFmtId="164" xfId="0" applyAlignment="1" applyFont="1" applyNumberFormat="1">
      <alignment horizontal="right" readingOrder="0"/>
    </xf>
    <xf borderId="0" fillId="0" fontId="28" numFmtId="164" xfId="0" applyAlignment="1" applyFont="1" applyNumberFormat="1">
      <alignment horizontal="right"/>
    </xf>
    <xf borderId="0" fillId="4" fontId="27" numFmtId="164" xfId="0" applyFont="1" applyNumberFormat="1"/>
    <xf borderId="0" fillId="4" fontId="28" numFmtId="164" xfId="0" applyAlignment="1" applyFont="1" applyNumberFormat="1">
      <alignment horizontal="right"/>
    </xf>
    <xf borderId="0" fillId="0" fontId="26" numFmtId="0" xfId="0" applyFont="1"/>
    <xf borderId="0" fillId="0" fontId="29" numFmtId="0" xfId="0" applyAlignment="1" applyFont="1">
      <alignment readingOrder="0"/>
    </xf>
    <xf borderId="0" fillId="0" fontId="29" numFmtId="0" xfId="0" applyFont="1"/>
    <xf borderId="0" fillId="4" fontId="28" numFmtId="164" xfId="0" applyAlignment="1" applyFont="1" applyNumberFormat="1">
      <alignment horizontal="right" vertical="bottom"/>
    </xf>
    <xf borderId="0" fillId="0" fontId="1" numFmtId="14" xfId="0" applyFont="1" applyNumberFormat="1"/>
    <xf borderId="0" fillId="6" fontId="1" numFmtId="0" xfId="0" applyFill="1" applyFont="1"/>
    <xf borderId="0" fillId="6" fontId="30" numFmtId="0" xfId="0" applyFont="1"/>
    <xf borderId="2" fillId="0" fontId="31" numFmtId="0" xfId="0" applyAlignment="1" applyBorder="1" applyFont="1">
      <alignment shrinkToFit="0" vertical="bottom" wrapText="0"/>
    </xf>
    <xf borderId="0" fillId="0" fontId="22" numFmtId="0" xfId="0" applyAlignment="1" applyFont="1">
      <alignment vertical="bottom"/>
    </xf>
    <xf borderId="3" fillId="0" fontId="1" numFmtId="0" xfId="0" applyAlignment="1" applyBorder="1" applyFont="1">
      <alignment vertical="bottom"/>
    </xf>
    <xf borderId="0" fillId="0" fontId="23" numFmtId="0" xfId="0" applyFont="1"/>
    <xf borderId="0" fillId="0" fontId="25" numFmtId="168" xfId="0" applyAlignment="1" applyFont="1" applyNumberFormat="1">
      <alignment readingOrder="0"/>
    </xf>
    <xf borderId="0" fillId="0" fontId="19" numFmtId="169" xfId="0" applyAlignment="1" applyFont="1" applyNumberFormat="1">
      <alignment readingOrder="0"/>
    </xf>
    <xf borderId="0" fillId="0" fontId="32" numFmtId="0" xfId="0" applyAlignment="1" applyFont="1">
      <alignment readingOrder="0"/>
    </xf>
    <xf borderId="0" fillId="0" fontId="25" numFmtId="0" xfId="0" applyAlignment="1" applyFont="1">
      <alignment readingOrder="0"/>
    </xf>
    <xf borderId="0" fillId="0" fontId="20" numFmtId="0" xfId="0" applyFont="1"/>
    <xf borderId="0" fillId="0" fontId="25" numFmtId="0" xfId="0" applyFont="1"/>
    <xf borderId="4" fillId="0" fontId="33" numFmtId="168" xfId="0" applyAlignment="1" applyBorder="1" applyFont="1" applyNumberFormat="1">
      <alignment readingOrder="0"/>
    </xf>
    <xf borderId="4" fillId="0" fontId="33" numFmtId="169" xfId="0" applyAlignment="1" applyBorder="1" applyFont="1" applyNumberFormat="1">
      <alignment readingOrder="0"/>
    </xf>
    <xf borderId="4" fillId="0" fontId="33" numFmtId="0" xfId="0" applyAlignment="1" applyBorder="1" applyFont="1">
      <alignment readingOrder="0"/>
    </xf>
    <xf borderId="0" fillId="0" fontId="33" numFmtId="0" xfId="0" applyFont="1"/>
    <xf borderId="4" fillId="0" fontId="33" numFmtId="168" xfId="0" applyBorder="1" applyFont="1" applyNumberFormat="1"/>
    <xf borderId="4" fillId="0" fontId="33" numFmtId="169" xfId="0" applyBorder="1" applyFont="1" applyNumberFormat="1"/>
    <xf borderId="4" fillId="0" fontId="33" numFmtId="0" xfId="0" applyBorder="1" applyFont="1"/>
    <xf borderId="0" fillId="0" fontId="34" numFmtId="0" xfId="0" applyFont="1"/>
  </cellXfs>
  <cellStyles count="1">
    <cellStyle xfId="0" name="Normal" builtinId="0"/>
  </cellStyles>
  <dxfs count="4">
    <dxf>
      <font/>
      <fill>
        <patternFill patternType="solid">
          <fgColor rgb="FFB7E1CD"/>
          <bgColor rgb="FFB7E1CD"/>
        </patternFill>
      </fill>
      <border/>
    </dxf>
    <dxf>
      <font>
        <color rgb="FFEA4335"/>
      </font>
      <fill>
        <patternFill patternType="solid">
          <fgColor theme="0"/>
          <bgColor theme="0"/>
        </patternFill>
      </fill>
      <border/>
    </dxf>
    <dxf>
      <font>
        <color theme="5"/>
      </font>
      <fill>
        <patternFill patternType="solid">
          <fgColor rgb="FFEBEDEF"/>
          <bgColor rgb="FFEBEDEF"/>
        </patternFill>
      </fill>
      <border/>
    </dxf>
    <dxf>
      <font>
        <color theme="5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0</xdr:row>
      <xdr:rowOff>123825</xdr:rowOff>
    </xdr:from>
    <xdr:ext cx="1390650" cy="8572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2.75"/>
    <col customWidth="1" min="3" max="3" width="13.5"/>
    <col customWidth="1" min="4" max="12" width="8.38"/>
  </cols>
  <sheetData>
    <row r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5"/>
      <c r="B2" s="1"/>
      <c r="C2" s="6" t="s">
        <v>1</v>
      </c>
      <c r="D2" s="7"/>
      <c r="E2" s="2"/>
      <c r="F2" s="2"/>
      <c r="G2" s="2"/>
      <c r="H2" s="2"/>
      <c r="I2" s="2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>
      <c r="A3" s="8"/>
      <c r="B3" s="9"/>
      <c r="C3" s="6" t="s">
        <v>3</v>
      </c>
      <c r="D3" s="10"/>
      <c r="E3" s="11"/>
      <c r="F3" s="11"/>
      <c r="G3" s="11"/>
      <c r="H3" s="12"/>
      <c r="I3" s="13" t="s">
        <v>4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>
      <c r="A4" s="8"/>
      <c r="B4" s="9"/>
      <c r="C4" s="10"/>
      <c r="D4" s="10"/>
      <c r="E4" s="11"/>
      <c r="F4" s="11"/>
      <c r="G4" s="11"/>
      <c r="H4" s="12"/>
      <c r="I4" s="14"/>
      <c r="J4" s="14"/>
      <c r="K4" s="14"/>
      <c r="L4" s="1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>
      <c r="A5" s="8"/>
      <c r="B5" s="9"/>
      <c r="C5" s="6" t="s">
        <v>5</v>
      </c>
      <c r="D5" s="10"/>
      <c r="E5" s="11"/>
      <c r="F5" s="11"/>
      <c r="G5" s="11"/>
      <c r="H5" s="12"/>
      <c r="I5" s="15" t="s">
        <v>6</v>
      </c>
      <c r="J5" s="14"/>
      <c r="K5" s="14"/>
      <c r="L5" s="1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1"/>
      <c r="B6" s="9"/>
      <c r="C6" s="10" t="s">
        <v>7</v>
      </c>
      <c r="D6" s="11"/>
      <c r="E6" s="11"/>
      <c r="F6" s="11"/>
      <c r="G6" s="11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>
      <c r="A8" s="17"/>
      <c r="B8" s="18" t="s">
        <v>8</v>
      </c>
      <c r="F8" s="17"/>
      <c r="G8" s="17"/>
      <c r="H8" s="17"/>
      <c r="I8" s="16"/>
      <c r="J8" s="19" t="s">
        <v>9</v>
      </c>
      <c r="L8" s="20">
        <v>9600.0</v>
      </c>
    </row>
    <row r="9">
      <c r="A9" s="17"/>
      <c r="F9" s="17"/>
      <c r="G9" s="17"/>
      <c r="H9" s="17"/>
      <c r="I9" s="17"/>
      <c r="J9" s="17"/>
      <c r="K9" s="17"/>
      <c r="L9" s="17"/>
    </row>
    <row r="10">
      <c r="A10" s="17"/>
      <c r="B10" s="21"/>
      <c r="C10" s="21"/>
      <c r="D10" s="21"/>
      <c r="E10" s="21"/>
      <c r="F10" s="17"/>
      <c r="G10" s="17"/>
      <c r="H10" s="17"/>
      <c r="I10" s="17"/>
      <c r="J10" s="17"/>
      <c r="K10" s="17"/>
      <c r="L10" s="17"/>
    </row>
    <row r="11">
      <c r="A11" s="1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</row>
    <row r="12">
      <c r="A12" s="16"/>
      <c r="B12" s="16"/>
      <c r="C12" s="16"/>
      <c r="D12" s="22" t="str">
        <f>IFERROR(__xludf.DUMMYFUNCTION("SPARKLINE(D17,{""charttype"",""column"";""ymin"", 0; ""ymax"",MAX(D17:E17);""firstcolor"",""#93c47d""})"),"")</f>
        <v/>
      </c>
      <c r="E12" s="16" t="str">
        <f>IFERROR(__xludf.DUMMYFUNCTION("SPARKLINE(E17,{""charttype"",""column"";""ymin"", 0; ""ymax"",max(D17:E17);""firstcolor"",""#38761d""})"),"")</f>
        <v/>
      </c>
      <c r="F12" s="16"/>
      <c r="G12" s="16"/>
      <c r="H12" s="3"/>
      <c r="I12" s="3"/>
      <c r="J12" s="3"/>
      <c r="K12" s="3"/>
      <c r="L12" s="3"/>
    </row>
    <row r="13">
      <c r="A13" s="16"/>
      <c r="B13" s="16"/>
      <c r="C13" s="22"/>
      <c r="F13" s="16"/>
      <c r="G13" s="16"/>
      <c r="H13" s="3"/>
      <c r="I13" s="23">
        <f>iferror(E17/D17-1, "")</f>
        <v>0.1501041667</v>
      </c>
      <c r="L13" s="3"/>
    </row>
    <row r="14">
      <c r="A14" s="16"/>
      <c r="B14" s="16"/>
      <c r="C14" s="22"/>
      <c r="F14" s="16"/>
      <c r="G14" s="16"/>
      <c r="H14" s="3"/>
      <c r="I14" s="24" t="str">
        <f>if(K13 &lt; 0, "Decrease in total savings", "Increase in total savings")</f>
        <v>Increase in total savings</v>
      </c>
      <c r="J14" s="25"/>
      <c r="K14" s="25"/>
      <c r="L14" s="3"/>
    </row>
    <row r="15">
      <c r="A15" s="16"/>
      <c r="B15" s="16"/>
      <c r="C15" s="22"/>
      <c r="F15" s="16"/>
      <c r="G15" s="22"/>
      <c r="H15" s="3"/>
      <c r="I15" s="26">
        <f>iferror(E17-D17, 0)</f>
        <v>1441</v>
      </c>
      <c r="L15" s="3"/>
    </row>
    <row r="16">
      <c r="A16" s="16"/>
      <c r="B16" s="27"/>
      <c r="C16" s="28" t="s">
        <v>10</v>
      </c>
      <c r="E16" s="29" t="s">
        <v>11</v>
      </c>
      <c r="F16" s="16"/>
      <c r="G16" s="22"/>
      <c r="H16" s="3"/>
      <c r="I16" s="30" t="str">
        <f>if(L15&lt;0, "Spent this month", "Saved this month")</f>
        <v>Saved this month</v>
      </c>
      <c r="L16" s="3"/>
    </row>
    <row r="17">
      <c r="A17" s="16"/>
      <c r="B17" s="16"/>
      <c r="C17" s="16"/>
      <c r="D17" s="31">
        <f>if(isblank(L8),0,L8)</f>
        <v>9600</v>
      </c>
      <c r="E17" s="32">
        <f>D17+(I22-C22)</f>
        <v>11041</v>
      </c>
      <c r="F17" s="16"/>
      <c r="G17" s="22"/>
      <c r="H17" s="3"/>
      <c r="I17" s="3"/>
      <c r="L17" s="3"/>
    </row>
    <row r="18">
      <c r="A18" s="16"/>
      <c r="B18" s="33"/>
      <c r="C18" s="33"/>
      <c r="D18" s="33"/>
      <c r="E18" s="33"/>
      <c r="F18" s="33"/>
      <c r="G18" s="16"/>
      <c r="H18" s="3"/>
      <c r="I18" s="3"/>
      <c r="J18" s="12"/>
      <c r="K18" s="3"/>
      <c r="L18" s="3"/>
    </row>
    <row r="19">
      <c r="A19" s="16"/>
      <c r="B19" s="33"/>
      <c r="C19" s="33"/>
      <c r="D19" s="33"/>
      <c r="E19" s="33"/>
      <c r="F19" s="33"/>
      <c r="G19" s="16"/>
      <c r="H19" s="16"/>
      <c r="I19" s="16"/>
      <c r="J19" s="17"/>
      <c r="K19" s="16"/>
      <c r="L19" s="16"/>
    </row>
    <row r="20">
      <c r="A20" s="33"/>
      <c r="B20" s="34" t="s">
        <v>12</v>
      </c>
      <c r="G20" s="33"/>
      <c r="H20" s="34" t="s">
        <v>13</v>
      </c>
      <c r="I20" s="34"/>
      <c r="J20" s="33"/>
      <c r="K20" s="33"/>
      <c r="L20" s="33"/>
    </row>
    <row r="21">
      <c r="A21" s="33"/>
      <c r="B21" s="35" t="s">
        <v>14</v>
      </c>
      <c r="C21" s="36">
        <f>D26</f>
        <v>3009</v>
      </c>
      <c r="D21" s="37" t="str">
        <f>IFERROR(__xludf.DUMMYFUNCTION("SPARKLINE(C21,{""charttype"",""bar"";""max"",max(C21:C22);""color1"",""#AEB7C0""})"),"")</f>
        <v/>
      </c>
      <c r="G21" s="33"/>
      <c r="H21" s="35" t="s">
        <v>14</v>
      </c>
      <c r="I21" s="36">
        <f>J26</f>
        <v>1455</v>
      </c>
      <c r="J21" s="37" t="str">
        <f>IFERROR(__xludf.DUMMYFUNCTION("SPARKLINE(I21,{""charttype"",""bar"";""max"",max(I21:I22);""color1"",""#AEB7C0""})"),"")</f>
        <v/>
      </c>
    </row>
    <row r="22">
      <c r="A22" s="33"/>
      <c r="B22" s="38" t="s">
        <v>15</v>
      </c>
      <c r="C22" s="39">
        <f>E26</f>
        <v>2059</v>
      </c>
      <c r="D22" s="33" t="str">
        <f>IFERROR(__xludf.DUMMYFUNCTION("SPARKLINE(C22,{""charttype"",""bar"";""max"",max(C21:C22);""color1"",""#334960""})"),"")</f>
        <v/>
      </c>
      <c r="G22" s="33"/>
      <c r="H22" s="38" t="s">
        <v>15</v>
      </c>
      <c r="I22" s="39">
        <f>K26</f>
        <v>3500</v>
      </c>
      <c r="J22" s="33" t="str">
        <f>IFERROR(__xludf.DUMMYFUNCTION("SPARKLINE(I22,{""charttype"",""bar"";""max"",max(I21:I22);""color1"",""#334960""})"),"")</f>
        <v/>
      </c>
    </row>
    <row r="23">
      <c r="A23" s="16"/>
      <c r="B23" s="16"/>
      <c r="C23" s="22"/>
      <c r="G23" s="16"/>
      <c r="H23" s="16"/>
      <c r="I23" s="22"/>
    </row>
    <row r="24">
      <c r="A24" s="17"/>
      <c r="B24" s="40" t="s">
        <v>12</v>
      </c>
      <c r="D24" s="17"/>
      <c r="E24" s="17"/>
      <c r="F24" s="17"/>
      <c r="G24" s="17"/>
      <c r="H24" s="41" t="s">
        <v>13</v>
      </c>
      <c r="I24" s="17"/>
      <c r="J24" s="17"/>
      <c r="K24" s="17"/>
      <c r="L24" s="17"/>
    </row>
    <row r="25">
      <c r="A25" s="16"/>
      <c r="B25" s="16"/>
      <c r="C25" s="16"/>
      <c r="D25" s="16" t="s">
        <v>14</v>
      </c>
      <c r="E25" s="42" t="s">
        <v>15</v>
      </c>
      <c r="F25" s="42" t="s">
        <v>16</v>
      </c>
      <c r="G25" s="16"/>
      <c r="H25" s="16"/>
      <c r="I25" s="16"/>
      <c r="J25" s="16" t="s">
        <v>14</v>
      </c>
      <c r="K25" s="42" t="s">
        <v>15</v>
      </c>
      <c r="L25" s="42" t="s">
        <v>16</v>
      </c>
    </row>
    <row r="26">
      <c r="A26" s="17"/>
      <c r="B26" s="43" t="s">
        <v>17</v>
      </c>
      <c r="C26" s="17"/>
      <c r="D26" s="44">
        <f t="shared" ref="D26:F26" si="1">sum(D27:D988)</f>
        <v>3009</v>
      </c>
      <c r="E26" s="44">
        <f t="shared" si="1"/>
        <v>2059</v>
      </c>
      <c r="F26" s="45">
        <f t="shared" si="1"/>
        <v>950</v>
      </c>
      <c r="G26" s="17"/>
      <c r="H26" s="43" t="s">
        <v>17</v>
      </c>
      <c r="I26" s="17"/>
      <c r="J26" s="44">
        <f t="shared" ref="J26:L26" si="2">sum(J27:J42)</f>
        <v>1455</v>
      </c>
      <c r="K26" s="44">
        <f t="shared" si="2"/>
        <v>3500</v>
      </c>
      <c r="L26" s="46">
        <f t="shared" si="2"/>
        <v>2045</v>
      </c>
    </row>
    <row r="27">
      <c r="A27" s="33"/>
      <c r="D27" s="47"/>
      <c r="E27" s="47" t="str">
        <f>if(isblank($B27), "", sumif(Transactions!$E:$E,$B27,Transactions!$C:$C))</f>
        <v/>
      </c>
      <c r="F27" s="45" t="str">
        <f t="shared" ref="F27:F58" si="3">if(isblank($B27), "", D27-E27)</f>
        <v/>
      </c>
      <c r="G27" s="33"/>
      <c r="J27" s="47"/>
      <c r="K27" s="47" t="str">
        <f>if(isblank($H27), "", sumif(Transactions!$J:$J,$H27,Transactions!$H:$H))</f>
        <v/>
      </c>
      <c r="L27" s="48" t="str">
        <f t="shared" ref="L27:L40" si="4">if(isblank($H27), "", K27-J27)</f>
        <v/>
      </c>
    </row>
    <row r="28">
      <c r="A28" s="49" t="s">
        <v>18</v>
      </c>
      <c r="B28" s="50" t="s">
        <v>19</v>
      </c>
      <c r="D28" s="51">
        <v>150.0</v>
      </c>
      <c r="E28" s="52">
        <f>if(isblank($B28), "", sumif(Transactions!$E:$E,$B28,Transactions!$C:$C))</f>
        <v>0</v>
      </c>
      <c r="F28" s="45">
        <f t="shared" si="3"/>
        <v>150</v>
      </c>
      <c r="G28" s="33"/>
      <c r="H28" s="53" t="s">
        <v>20</v>
      </c>
      <c r="J28" s="54">
        <v>0.0</v>
      </c>
      <c r="K28" s="52">
        <f>if(isblank($H28), "", sumif(Transactions!$J:$J,$H28,Transactions!$H:$H))</f>
        <v>0</v>
      </c>
      <c r="L28" s="45">
        <f t="shared" si="4"/>
        <v>0</v>
      </c>
    </row>
    <row r="29">
      <c r="A29" s="55"/>
      <c r="B29" s="50" t="s">
        <v>21</v>
      </c>
      <c r="D29" s="51">
        <v>150.0</v>
      </c>
      <c r="E29" s="52">
        <f>if(isblank($B29), "", sumif(Transactions!$E:$E,$B29,Transactions!$C:$C))</f>
        <v>0</v>
      </c>
      <c r="F29" s="45">
        <f t="shared" si="3"/>
        <v>150</v>
      </c>
      <c r="G29" s="33"/>
      <c r="H29" s="53" t="s">
        <v>22</v>
      </c>
      <c r="J29" s="54">
        <v>1450.0</v>
      </c>
      <c r="K29" s="52">
        <f>if(isblank($H29), "", sumif(Transactions!$J:$J,$H29,Transactions!$H:$H))</f>
        <v>3500</v>
      </c>
      <c r="L29" s="45">
        <f t="shared" si="4"/>
        <v>2050</v>
      </c>
    </row>
    <row r="30">
      <c r="A30" s="55"/>
      <c r="B30" s="50" t="s">
        <v>20</v>
      </c>
      <c r="D30" s="51">
        <v>50.0</v>
      </c>
      <c r="E30" s="52">
        <f>if(isblank($B30), "", sumif(Transactions!$E:$E,$B30,Transactions!$C:$C))</f>
        <v>0</v>
      </c>
      <c r="F30" s="45">
        <f t="shared" si="3"/>
        <v>50</v>
      </c>
      <c r="G30" s="33"/>
      <c r="H30" s="53" t="s">
        <v>23</v>
      </c>
      <c r="J30" s="51">
        <v>5.0</v>
      </c>
      <c r="K30" s="52">
        <f>if(isblank($H30), "", sumif(Transactions!$J:$J,$H30,Transactions!$H:$H))</f>
        <v>0</v>
      </c>
      <c r="L30" s="45">
        <f t="shared" si="4"/>
        <v>-5</v>
      </c>
    </row>
    <row r="31">
      <c r="A31" s="56" t="s">
        <v>24</v>
      </c>
      <c r="B31" s="50" t="s">
        <v>25</v>
      </c>
      <c r="D31" s="51">
        <v>2059.0</v>
      </c>
      <c r="E31" s="52">
        <f>if(isblank($B31), "", sumif(Transactions!$E:$E,$B31,Transactions!$C:$C))</f>
        <v>2059</v>
      </c>
      <c r="F31" s="45">
        <f t="shared" si="3"/>
        <v>0</v>
      </c>
      <c r="G31" s="33"/>
      <c r="H31" s="53" t="s">
        <v>26</v>
      </c>
      <c r="J31" s="54">
        <v>0.0</v>
      </c>
      <c r="K31" s="52">
        <f>if(isblank($H31), "", sumif(Transactions!$J:$J,$H31,Transactions!$H:$H))</f>
        <v>0</v>
      </c>
      <c r="L31" s="45">
        <f t="shared" si="4"/>
        <v>0</v>
      </c>
    </row>
    <row r="32">
      <c r="A32" s="57"/>
      <c r="B32" s="50" t="s">
        <v>27</v>
      </c>
      <c r="D32" s="54">
        <v>0.0</v>
      </c>
      <c r="E32" s="52">
        <f>if(isblank($B32), "", sumif(Transactions!$E:$E,$B32,Transactions!$C:$C))</f>
        <v>0</v>
      </c>
      <c r="F32" s="45">
        <f t="shared" si="3"/>
        <v>0</v>
      </c>
      <c r="G32" s="33"/>
      <c r="H32" s="53" t="s">
        <v>28</v>
      </c>
      <c r="J32" s="54">
        <v>0.0</v>
      </c>
      <c r="K32" s="52">
        <f>if(isblank($H32), "", sumif(Transactions!$J:$J,$H32,Transactions!$H:$H))</f>
        <v>0</v>
      </c>
      <c r="L32" s="45">
        <f t="shared" si="4"/>
        <v>0</v>
      </c>
    </row>
    <row r="33">
      <c r="A33" s="57"/>
      <c r="B33" s="53" t="s">
        <v>29</v>
      </c>
      <c r="D33" s="54">
        <v>0.0</v>
      </c>
      <c r="E33" s="52">
        <f>if(isblank($B33), "", sumif(Transactions!$E:$E,$B33,Transactions!$C:$C))</f>
        <v>0</v>
      </c>
      <c r="F33" s="45">
        <f t="shared" si="3"/>
        <v>0</v>
      </c>
      <c r="G33" s="33"/>
      <c r="H33" s="53" t="s">
        <v>30</v>
      </c>
      <c r="J33" s="54">
        <v>0.0</v>
      </c>
      <c r="K33" s="52">
        <f>if(isblank($H33), "", sumif(Transactions!$J:$J,$H33,Transactions!$H:$H))</f>
        <v>0</v>
      </c>
      <c r="L33" s="45">
        <f t="shared" si="4"/>
        <v>0</v>
      </c>
    </row>
    <row r="34">
      <c r="A34" s="57"/>
      <c r="B34" s="50" t="s">
        <v>31</v>
      </c>
      <c r="D34" s="58">
        <v>0.0</v>
      </c>
      <c r="E34" s="52">
        <f>if(isblank($B34), "", sumif(Transactions!$E:$E,$B34,Transactions!$C:$C))</f>
        <v>0</v>
      </c>
      <c r="F34" s="45">
        <f t="shared" si="3"/>
        <v>0</v>
      </c>
      <c r="G34" s="59"/>
      <c r="J34" s="22"/>
      <c r="K34" s="52" t="str">
        <f t="shared" ref="K34:K40" si="5">if(isblank($H34), "", sumif(Transactions!$J:$J,$H34,Transactions!$H:$H))</f>
        <v/>
      </c>
      <c r="L34" s="45" t="str">
        <f t="shared" si="4"/>
        <v/>
      </c>
    </row>
    <row r="35">
      <c r="A35" s="57"/>
      <c r="B35" s="50" t="s">
        <v>32</v>
      </c>
      <c r="D35" s="58">
        <v>0.0</v>
      </c>
      <c r="E35" s="52">
        <f>if(isblank($B35), "", sumif(Transactions!$E:$E,$B35,Transactions!$C:$C))</f>
        <v>0</v>
      </c>
      <c r="F35" s="45">
        <f t="shared" si="3"/>
        <v>0</v>
      </c>
      <c r="G35" s="33"/>
      <c r="J35" s="22"/>
      <c r="K35" s="52" t="str">
        <f t="shared" si="5"/>
        <v/>
      </c>
      <c r="L35" s="45" t="str">
        <f t="shared" si="4"/>
        <v/>
      </c>
    </row>
    <row r="36">
      <c r="A36" s="56" t="s">
        <v>33</v>
      </c>
      <c r="B36" s="50" t="s">
        <v>34</v>
      </c>
      <c r="D36" s="51">
        <v>600.0</v>
      </c>
      <c r="E36" s="52">
        <f>if(isblank($B36), "", sumif(Transactions!$E:$E,$B36,Transactions!$C:$C))</f>
        <v>0</v>
      </c>
      <c r="F36" s="45">
        <f t="shared" si="3"/>
        <v>600</v>
      </c>
      <c r="G36" s="33"/>
      <c r="J36" s="22"/>
      <c r="K36" s="52" t="str">
        <f t="shared" si="5"/>
        <v/>
      </c>
      <c r="L36" s="45" t="str">
        <f t="shared" si="4"/>
        <v/>
      </c>
    </row>
    <row r="37">
      <c r="A37" s="57"/>
      <c r="B37" s="50" t="s">
        <v>35</v>
      </c>
      <c r="D37" s="54">
        <v>0.0</v>
      </c>
      <c r="E37" s="52">
        <f>if(isblank($B37), "", sumif(Transactions!$E:$E,$B37,Transactions!$C:$C))</f>
        <v>0</v>
      </c>
      <c r="F37" s="45">
        <f t="shared" si="3"/>
        <v>0</v>
      </c>
      <c r="G37" s="33"/>
      <c r="J37" s="22"/>
      <c r="K37" s="52" t="str">
        <f t="shared" si="5"/>
        <v/>
      </c>
      <c r="L37" s="45" t="str">
        <f t="shared" si="4"/>
        <v/>
      </c>
    </row>
    <row r="38">
      <c r="A38" s="57" t="s">
        <v>36</v>
      </c>
      <c r="B38" s="50" t="s">
        <v>37</v>
      </c>
      <c r="D38" s="54">
        <v>0.0</v>
      </c>
      <c r="E38" s="52">
        <f>if(isblank($B38), "", sumif(Transactions!$E:$E,$B38,Transactions!$C:$C))</f>
        <v>0</v>
      </c>
      <c r="F38" s="45">
        <f t="shared" si="3"/>
        <v>0</v>
      </c>
      <c r="G38" s="33"/>
      <c r="J38" s="22"/>
      <c r="K38" s="52" t="str">
        <f t="shared" si="5"/>
        <v/>
      </c>
      <c r="L38" s="45" t="str">
        <f t="shared" si="4"/>
        <v/>
      </c>
    </row>
    <row r="39">
      <c r="A39" s="57"/>
      <c r="B39" s="50" t="s">
        <v>38</v>
      </c>
      <c r="D39" s="54">
        <v>0.0</v>
      </c>
      <c r="E39" s="52">
        <f>if(isblank($B39), "", sumif(Transactions!$E:$E,$B39,Transactions!$C:$C))</f>
        <v>0</v>
      </c>
      <c r="F39" s="45">
        <f t="shared" si="3"/>
        <v>0</v>
      </c>
      <c r="G39" s="33"/>
      <c r="J39" s="22"/>
      <c r="K39" s="52" t="str">
        <f t="shared" si="5"/>
        <v/>
      </c>
      <c r="L39" s="45" t="str">
        <f t="shared" si="4"/>
        <v/>
      </c>
    </row>
    <row r="40">
      <c r="A40" s="57"/>
      <c r="B40" s="50" t="s">
        <v>39</v>
      </c>
      <c r="D40" s="54">
        <v>0.0</v>
      </c>
      <c r="E40" s="52">
        <f>if(isblank($B40), "", sumif(Transactions!$E:$E,$B40,Transactions!$C:$C))</f>
        <v>0</v>
      </c>
      <c r="F40" s="45">
        <f t="shared" si="3"/>
        <v>0</v>
      </c>
      <c r="G40" s="33"/>
      <c r="J40" s="22"/>
      <c r="K40" s="52" t="str">
        <f t="shared" si="5"/>
        <v/>
      </c>
      <c r="L40" s="45" t="str">
        <f t="shared" si="4"/>
        <v/>
      </c>
    </row>
    <row r="41">
      <c r="A41" s="57"/>
      <c r="B41" s="50" t="s">
        <v>40</v>
      </c>
      <c r="D41" s="54">
        <v>0.0</v>
      </c>
      <c r="E41" s="52">
        <f>if(isblank($B41), "", sumif(Transactions!$E:$E,$B41,Transactions!$C:$C))</f>
        <v>0</v>
      </c>
      <c r="F41" s="45">
        <f t="shared" si="3"/>
        <v>0</v>
      </c>
      <c r="G41" s="33"/>
      <c r="H41" s="16"/>
      <c r="I41" s="16"/>
      <c r="J41" s="22"/>
      <c r="K41" s="52"/>
      <c r="L41" s="45"/>
    </row>
    <row r="42">
      <c r="A42" s="57"/>
      <c r="B42" s="50" t="s">
        <v>41</v>
      </c>
      <c r="D42" s="54">
        <v>0.0</v>
      </c>
      <c r="E42" s="52">
        <f>if(isblank($B42), "", sumif(Transactions!$E:$E,$B42,Transactions!$C:$C))</f>
        <v>0</v>
      </c>
      <c r="F42" s="45">
        <f t="shared" si="3"/>
        <v>0</v>
      </c>
      <c r="G42" s="33"/>
      <c r="J42" s="22"/>
      <c r="K42" s="52" t="str">
        <f>if(isblank($H42), "", sumif(Transactions!$J:$J,$H42,Transactions!$H:$H))</f>
        <v/>
      </c>
      <c r="L42" s="45" t="str">
        <f>if(isblank($H42), "", K42-J42)</f>
        <v/>
      </c>
    </row>
    <row r="43">
      <c r="A43" s="56" t="s">
        <v>42</v>
      </c>
      <c r="B43" s="50" t="s">
        <v>43</v>
      </c>
      <c r="D43" s="54">
        <v>0.0</v>
      </c>
      <c r="E43" s="52">
        <f>if(isblank($B43), "", sumif(Transactions!$E:$E,$B43,Transactions!$C:$C))</f>
        <v>0</v>
      </c>
      <c r="F43" s="45">
        <f t="shared" si="3"/>
        <v>0</v>
      </c>
    </row>
    <row r="44">
      <c r="A44" s="57"/>
      <c r="B44" s="50" t="s">
        <v>44</v>
      </c>
      <c r="D44" s="54">
        <v>0.0</v>
      </c>
      <c r="E44" s="52">
        <f>if(isblank($B44), "", sumif(Transactions!$E:$E,$B44,Transactions!$C:$C))</f>
        <v>0</v>
      </c>
      <c r="F44" s="45">
        <f t="shared" si="3"/>
        <v>0</v>
      </c>
    </row>
    <row r="45">
      <c r="A45" s="57"/>
      <c r="B45" s="50" t="s">
        <v>45</v>
      </c>
      <c r="D45" s="54">
        <v>0.0</v>
      </c>
      <c r="E45" s="52">
        <f>if(isblank($B45), "", sumif(Transactions!$E:$E,$B45,Transactions!$C:$C))</f>
        <v>0</v>
      </c>
      <c r="F45" s="45">
        <f t="shared" si="3"/>
        <v>0</v>
      </c>
    </row>
    <row r="46">
      <c r="A46" s="49" t="s">
        <v>46</v>
      </c>
      <c r="B46" s="50" t="s">
        <v>47</v>
      </c>
      <c r="D46" s="54">
        <v>0.0</v>
      </c>
      <c r="E46" s="52">
        <f>if(isblank($B46), "", sumif(Transactions!$E:$E,$B46,Transactions!$C:$C))</f>
        <v>0</v>
      </c>
      <c r="F46" s="45">
        <f t="shared" si="3"/>
        <v>0</v>
      </c>
    </row>
    <row r="47">
      <c r="A47" s="55"/>
      <c r="B47" s="50" t="s">
        <v>48</v>
      </c>
      <c r="D47" s="54">
        <v>0.0</v>
      </c>
      <c r="E47" s="52">
        <f>if(isblank($B47), "", sumif(Transactions!$E:$E,$B47,Transactions!$C:$C))</f>
        <v>0</v>
      </c>
      <c r="F47" s="45">
        <f t="shared" si="3"/>
        <v>0</v>
      </c>
    </row>
    <row r="48">
      <c r="A48" s="55"/>
      <c r="B48" s="50" t="s">
        <v>49</v>
      </c>
      <c r="D48" s="54">
        <v>0.0</v>
      </c>
      <c r="E48" s="52">
        <f>if(isblank($B48), "", sumif(Transactions!$E:$E,$B48,Transactions!$C:$C))</f>
        <v>0</v>
      </c>
      <c r="F48" s="45">
        <f t="shared" si="3"/>
        <v>0</v>
      </c>
    </row>
    <row r="49">
      <c r="A49" s="55"/>
      <c r="B49" s="50" t="s">
        <v>47</v>
      </c>
      <c r="D49" s="54">
        <v>0.0</v>
      </c>
      <c r="E49" s="52">
        <f>if(isblank($B49), "", sumif(Transactions!$E:$E,$B49,Transactions!$C:$C))</f>
        <v>0</v>
      </c>
      <c r="F49" s="45">
        <f t="shared" si="3"/>
        <v>0</v>
      </c>
    </row>
    <row r="50">
      <c r="B50" s="50" t="s">
        <v>50</v>
      </c>
      <c r="D50" s="54">
        <v>0.0</v>
      </c>
      <c r="E50" s="52">
        <f>if(isblank($B50), "", sumif(Transactions!$E:$E,$B50,Transactions!$C:$C))</f>
        <v>0</v>
      </c>
      <c r="F50" s="45">
        <f t="shared" si="3"/>
        <v>0</v>
      </c>
    </row>
    <row r="51">
      <c r="A51" s="49" t="s">
        <v>51</v>
      </c>
      <c r="B51" s="50" t="s">
        <v>52</v>
      </c>
      <c r="D51" s="54">
        <v>0.0</v>
      </c>
      <c r="E51" s="52">
        <f>if(isblank($B51), "", sumif(Transactions!$E:$E,$B51,Transactions!$C:$C))</f>
        <v>0</v>
      </c>
      <c r="F51" s="45">
        <f t="shared" si="3"/>
        <v>0</v>
      </c>
    </row>
    <row r="52">
      <c r="A52" s="55"/>
      <c r="B52" s="50" t="s">
        <v>53</v>
      </c>
      <c r="D52" s="54">
        <v>0.0</v>
      </c>
      <c r="E52" s="52">
        <f>if(isblank($B52), "", sumif(Transactions!$E:$E,$B52,Transactions!$C:$C))</f>
        <v>0</v>
      </c>
      <c r="F52" s="45">
        <f t="shared" si="3"/>
        <v>0</v>
      </c>
    </row>
    <row r="53">
      <c r="A53" s="55"/>
      <c r="B53" s="50" t="s">
        <v>54</v>
      </c>
      <c r="D53" s="54">
        <v>0.0</v>
      </c>
      <c r="E53" s="52">
        <f>if(isblank($B53), "", sumif(Transactions!$E:$E,$B53,Transactions!$C:$C))</f>
        <v>0</v>
      </c>
      <c r="F53" s="45">
        <f t="shared" si="3"/>
        <v>0</v>
      </c>
    </row>
    <row r="54">
      <c r="A54" s="55"/>
      <c r="B54" s="50" t="s">
        <v>19</v>
      </c>
      <c r="D54" s="54">
        <v>0.0</v>
      </c>
      <c r="E54" s="52">
        <f>if(isblank($B54), "", sumif(Transactions!$E:$E,$B54,Transactions!$C:$C))</f>
        <v>0</v>
      </c>
      <c r="F54" s="45">
        <f t="shared" si="3"/>
        <v>0</v>
      </c>
    </row>
    <row r="55">
      <c r="A55" s="49" t="s">
        <v>28</v>
      </c>
      <c r="B55" s="50" t="s">
        <v>55</v>
      </c>
      <c r="D55" s="54">
        <v>0.0</v>
      </c>
      <c r="E55" s="52">
        <f>if(isblank($B55), "", sumif(Transactions!$E:$E,$B55,Transactions!$C:$C))</f>
        <v>0</v>
      </c>
      <c r="F55" s="45">
        <f t="shared" si="3"/>
        <v>0</v>
      </c>
    </row>
    <row r="56">
      <c r="A56" s="55"/>
      <c r="B56" s="50" t="s">
        <v>56</v>
      </c>
      <c r="D56" s="54">
        <v>0.0</v>
      </c>
      <c r="E56" s="52">
        <f>if(isblank($B56), "", sumif(Transactions!$E:$E,$B56,Transactions!$C:$C))</f>
        <v>0</v>
      </c>
      <c r="F56" s="45">
        <f t="shared" si="3"/>
        <v>0</v>
      </c>
    </row>
    <row r="57">
      <c r="B57" s="50" t="s">
        <v>57</v>
      </c>
      <c r="D57" s="54">
        <v>0.0</v>
      </c>
      <c r="E57" s="52">
        <f>if(isblank($B57), "", sumif(Transactions!$E:$E,$B57,Transactions!$C:$C))</f>
        <v>0</v>
      </c>
      <c r="F57" s="45">
        <f t="shared" si="3"/>
        <v>0</v>
      </c>
    </row>
    <row r="58">
      <c r="B58" s="50" t="s">
        <v>58</v>
      </c>
      <c r="D58" s="54">
        <v>0.0</v>
      </c>
      <c r="E58" s="52">
        <f>if(isblank($B58), "", sumif(Transactions!$E:$E,$B58,Transactions!$C:$C))</f>
        <v>0</v>
      </c>
      <c r="F58" s="45">
        <f t="shared" si="3"/>
        <v>0</v>
      </c>
    </row>
  </sheetData>
  <mergeCells count="67">
    <mergeCell ref="B24:C24"/>
    <mergeCell ref="B27:C27"/>
    <mergeCell ref="H27:I27"/>
    <mergeCell ref="B28:C28"/>
    <mergeCell ref="H28:I28"/>
    <mergeCell ref="B29:C29"/>
    <mergeCell ref="B30:C30"/>
    <mergeCell ref="B31:C31"/>
    <mergeCell ref="H31:I31"/>
    <mergeCell ref="B32:C32"/>
    <mergeCell ref="H32:I32"/>
    <mergeCell ref="B33:C33"/>
    <mergeCell ref="H33:I33"/>
    <mergeCell ref="H34:I34"/>
    <mergeCell ref="B41:C41"/>
    <mergeCell ref="B42:C42"/>
    <mergeCell ref="B43:C43"/>
    <mergeCell ref="B44:C44"/>
    <mergeCell ref="B45:C45"/>
    <mergeCell ref="B46:C46"/>
    <mergeCell ref="B47:C47"/>
    <mergeCell ref="B55:C55"/>
    <mergeCell ref="B56:C56"/>
    <mergeCell ref="B57:C57"/>
    <mergeCell ref="B58:C58"/>
    <mergeCell ref="B48:C48"/>
    <mergeCell ref="B49:C49"/>
    <mergeCell ref="B50:C50"/>
    <mergeCell ref="B51:C51"/>
    <mergeCell ref="B52:C52"/>
    <mergeCell ref="B53:C53"/>
    <mergeCell ref="B54:C54"/>
    <mergeCell ref="I14:K14"/>
    <mergeCell ref="I15:K15"/>
    <mergeCell ref="I17:K17"/>
    <mergeCell ref="I2:L2"/>
    <mergeCell ref="I3:L3"/>
    <mergeCell ref="B8:E9"/>
    <mergeCell ref="J8:K8"/>
    <mergeCell ref="D12:D15"/>
    <mergeCell ref="E12:E15"/>
    <mergeCell ref="I13:K13"/>
    <mergeCell ref="J22:L22"/>
    <mergeCell ref="J23:L23"/>
    <mergeCell ref="C16:D16"/>
    <mergeCell ref="I16:K16"/>
    <mergeCell ref="B20:F20"/>
    <mergeCell ref="D21:F21"/>
    <mergeCell ref="J21:L21"/>
    <mergeCell ref="D22:F22"/>
    <mergeCell ref="D23:F23"/>
    <mergeCell ref="H29:I29"/>
    <mergeCell ref="H30:I30"/>
    <mergeCell ref="H35:I35"/>
    <mergeCell ref="H36:I36"/>
    <mergeCell ref="H37:I37"/>
    <mergeCell ref="H38:I38"/>
    <mergeCell ref="H39:I39"/>
    <mergeCell ref="H40:I40"/>
    <mergeCell ref="H42:I42"/>
    <mergeCell ref="B34:C34"/>
    <mergeCell ref="B35:C35"/>
    <mergeCell ref="B36:C36"/>
    <mergeCell ref="B37:C37"/>
    <mergeCell ref="B38:C38"/>
    <mergeCell ref="B39:C39"/>
    <mergeCell ref="B40:C40"/>
  </mergeCells>
  <conditionalFormatting sqref="B19">
    <cfRule type="notContainsBlanks" dxfId="0" priority="1">
      <formula>LEN(TRIM(B19))&gt;0</formula>
    </cfRule>
  </conditionalFormatting>
  <conditionalFormatting sqref="F26:F58">
    <cfRule type="cellIs" dxfId="1" priority="2" operator="lessThan">
      <formula>0</formula>
    </cfRule>
  </conditionalFormatting>
  <conditionalFormatting sqref="I13:K13 I15:K15">
    <cfRule type="cellIs" dxfId="2" priority="3" operator="lessThan">
      <formula>0</formula>
    </cfRule>
  </conditionalFormatting>
  <conditionalFormatting sqref="E17">
    <cfRule type="cellIs" dxfId="3" priority="4" operator="lessThan">
      <formula>0</formula>
    </cfRule>
  </conditionalFormatting>
  <conditionalFormatting sqref="M11">
    <cfRule type="notContainsBlanks" dxfId="0" priority="5">
      <formula>LEN(TRIM(M11))&gt;0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13"/>
    <col customWidth="1" min="2" max="2" width="9.0"/>
    <col customWidth="1" min="3" max="3" width="10.0"/>
    <col customWidth="1" min="4" max="4" width="17.75"/>
    <col customWidth="1" min="5" max="5" width="14.5"/>
    <col customWidth="1" min="6" max="6" width="6.13"/>
    <col customWidth="1" min="7" max="7" width="9.0"/>
    <col customWidth="1" min="8" max="8" width="10.0"/>
    <col customWidth="1" min="9" max="9" width="17.75"/>
    <col customWidth="1" min="11" max="11" width="6.13"/>
  </cols>
  <sheetData>
    <row r="1">
      <c r="A1" s="60"/>
      <c r="B1" s="61" t="s">
        <v>59</v>
      </c>
      <c r="K1" s="60"/>
    </row>
    <row r="2">
      <c r="A2" s="16"/>
      <c r="B2" s="62" t="s">
        <v>12</v>
      </c>
      <c r="C2" s="16"/>
      <c r="D2" s="16"/>
      <c r="E2" s="16"/>
      <c r="F2" s="16"/>
      <c r="G2" s="63" t="s">
        <v>13</v>
      </c>
      <c r="H2" s="16"/>
      <c r="I2" s="16"/>
      <c r="J2" s="16"/>
      <c r="K2" s="16"/>
    </row>
    <row r="3">
      <c r="A3" s="16"/>
      <c r="B3" s="64"/>
      <c r="C3" s="64"/>
      <c r="D3" s="64"/>
      <c r="E3" s="64"/>
      <c r="F3" s="16"/>
      <c r="G3" s="64"/>
      <c r="H3" s="64"/>
      <c r="I3" s="64"/>
      <c r="J3" s="64"/>
      <c r="K3" s="16"/>
    </row>
    <row r="4">
      <c r="A4" s="33"/>
      <c r="B4" s="65" t="s">
        <v>60</v>
      </c>
      <c r="C4" s="65" t="s">
        <v>61</v>
      </c>
      <c r="D4" s="65" t="s">
        <v>62</v>
      </c>
      <c r="E4" s="65" t="s">
        <v>63</v>
      </c>
      <c r="F4" s="33"/>
      <c r="G4" s="65" t="s">
        <v>60</v>
      </c>
      <c r="H4" s="65" t="s">
        <v>61</v>
      </c>
      <c r="I4" s="65" t="s">
        <v>62</v>
      </c>
      <c r="J4" s="65" t="s">
        <v>63</v>
      </c>
      <c r="K4" s="33"/>
    </row>
    <row r="5">
      <c r="A5" s="33"/>
      <c r="B5" s="66">
        <v>44538.0</v>
      </c>
      <c r="C5" s="67">
        <v>2059.0</v>
      </c>
      <c r="D5" s="68" t="s">
        <v>64</v>
      </c>
      <c r="E5" s="69" t="s">
        <v>25</v>
      </c>
      <c r="F5" s="33"/>
      <c r="G5" s="66">
        <v>44538.0</v>
      </c>
      <c r="H5" s="67">
        <v>3500.0</v>
      </c>
      <c r="I5" s="70" t="s">
        <v>22</v>
      </c>
      <c r="J5" s="71" t="s">
        <v>22</v>
      </c>
      <c r="K5" s="33"/>
    </row>
    <row r="6">
      <c r="A6" s="33"/>
      <c r="B6" s="72"/>
      <c r="C6" s="73"/>
      <c r="D6" s="74"/>
      <c r="E6" s="74"/>
      <c r="F6" s="75"/>
      <c r="G6" s="76"/>
      <c r="H6" s="77"/>
      <c r="I6" s="76"/>
      <c r="J6" s="76"/>
      <c r="K6" s="33"/>
    </row>
    <row r="7">
      <c r="A7" s="33"/>
      <c r="B7" s="72"/>
      <c r="C7" s="73"/>
      <c r="D7" s="74"/>
      <c r="E7" s="74"/>
      <c r="F7" s="75"/>
      <c r="G7" s="76"/>
      <c r="H7" s="77"/>
      <c r="I7" s="76"/>
      <c r="J7" s="76"/>
      <c r="K7" s="33"/>
    </row>
    <row r="8">
      <c r="A8" s="33"/>
      <c r="B8" s="72"/>
      <c r="C8" s="73"/>
      <c r="D8" s="74"/>
      <c r="E8" s="74"/>
      <c r="F8" s="75"/>
      <c r="G8" s="76"/>
      <c r="H8" s="77"/>
      <c r="I8" s="76"/>
      <c r="J8" s="76"/>
      <c r="K8" s="33"/>
    </row>
    <row r="9">
      <c r="A9" s="33"/>
      <c r="B9" s="76"/>
      <c r="C9" s="77"/>
      <c r="D9" s="78"/>
      <c r="E9" s="78"/>
      <c r="F9" s="75"/>
      <c r="G9" s="76"/>
      <c r="H9" s="77"/>
      <c r="I9" s="76"/>
      <c r="J9" s="76"/>
      <c r="K9" s="33"/>
    </row>
    <row r="10">
      <c r="A10" s="33"/>
      <c r="B10" s="76"/>
      <c r="C10" s="77"/>
      <c r="D10" s="78"/>
      <c r="E10" s="78"/>
      <c r="F10" s="75"/>
      <c r="G10" s="76"/>
      <c r="H10" s="77"/>
      <c r="I10" s="76"/>
      <c r="J10" s="76"/>
      <c r="K10" s="33"/>
    </row>
    <row r="11">
      <c r="A11" s="33"/>
      <c r="B11" s="76"/>
      <c r="C11" s="77"/>
      <c r="D11" s="78"/>
      <c r="E11" s="78"/>
      <c r="F11" s="75"/>
      <c r="G11" s="76"/>
      <c r="H11" s="77"/>
      <c r="I11" s="76"/>
      <c r="J11" s="76"/>
      <c r="K11" s="33"/>
    </row>
    <row r="12">
      <c r="A12" s="33"/>
      <c r="B12" s="76"/>
      <c r="C12" s="77"/>
      <c r="D12" s="78"/>
      <c r="E12" s="78"/>
      <c r="F12" s="75"/>
      <c r="G12" s="76"/>
      <c r="H12" s="77"/>
      <c r="I12" s="76"/>
      <c r="J12" s="76"/>
      <c r="K12" s="33"/>
    </row>
    <row r="13">
      <c r="A13" s="33"/>
      <c r="B13" s="76"/>
      <c r="C13" s="77"/>
      <c r="D13" s="78"/>
      <c r="E13" s="78"/>
      <c r="F13" s="75"/>
      <c r="G13" s="76"/>
      <c r="H13" s="77"/>
      <c r="I13" s="76"/>
      <c r="J13" s="76"/>
      <c r="K13" s="33"/>
    </row>
    <row r="14">
      <c r="A14" s="33"/>
      <c r="B14" s="76"/>
      <c r="C14" s="77"/>
      <c r="D14" s="78"/>
      <c r="E14" s="78"/>
      <c r="F14" s="75"/>
      <c r="G14" s="76"/>
      <c r="H14" s="77"/>
      <c r="I14" s="76"/>
      <c r="J14" s="76"/>
      <c r="K14" s="33"/>
    </row>
    <row r="15">
      <c r="A15" s="33"/>
      <c r="B15" s="76"/>
      <c r="C15" s="77"/>
      <c r="D15" s="78"/>
      <c r="E15" s="78"/>
      <c r="F15" s="75"/>
      <c r="G15" s="76"/>
      <c r="H15" s="77"/>
      <c r="I15" s="76"/>
      <c r="J15" s="76"/>
      <c r="K15" s="33"/>
    </row>
    <row r="16">
      <c r="A16" s="33"/>
      <c r="B16" s="76"/>
      <c r="C16" s="77"/>
      <c r="D16" s="78"/>
      <c r="E16" s="78"/>
      <c r="F16" s="75"/>
      <c r="G16" s="76"/>
      <c r="H16" s="77"/>
      <c r="I16" s="76"/>
      <c r="J16" s="76"/>
      <c r="K16" s="33"/>
    </row>
    <row r="17">
      <c r="A17" s="33"/>
      <c r="B17" s="76"/>
      <c r="C17" s="77"/>
      <c r="D17" s="78"/>
      <c r="E17" s="78"/>
      <c r="F17" s="75"/>
      <c r="G17" s="76"/>
      <c r="H17" s="77"/>
      <c r="I17" s="76"/>
      <c r="J17" s="76"/>
      <c r="K17" s="33"/>
    </row>
    <row r="18">
      <c r="A18" s="33"/>
      <c r="B18" s="76"/>
      <c r="C18" s="77"/>
      <c r="D18" s="78"/>
      <c r="E18" s="78"/>
      <c r="F18" s="75"/>
      <c r="G18" s="76"/>
      <c r="H18" s="77"/>
      <c r="I18" s="76"/>
      <c r="J18" s="76"/>
      <c r="K18" s="33"/>
    </row>
    <row r="19">
      <c r="A19" s="33"/>
      <c r="B19" s="76"/>
      <c r="C19" s="77"/>
      <c r="D19" s="78"/>
      <c r="E19" s="78"/>
      <c r="F19" s="75"/>
      <c r="G19" s="76"/>
      <c r="H19" s="77"/>
      <c r="I19" s="76"/>
      <c r="J19" s="76"/>
      <c r="K19" s="33"/>
    </row>
    <row r="20">
      <c r="A20" s="33"/>
      <c r="B20" s="76"/>
      <c r="C20" s="77"/>
      <c r="D20" s="78"/>
      <c r="E20" s="78"/>
      <c r="F20" s="75"/>
      <c r="G20" s="76"/>
      <c r="H20" s="77"/>
      <c r="I20" s="76"/>
      <c r="J20" s="76"/>
      <c r="K20" s="33"/>
    </row>
    <row r="21">
      <c r="A21" s="33"/>
      <c r="B21" s="76"/>
      <c r="C21" s="77"/>
      <c r="D21" s="78"/>
      <c r="E21" s="78"/>
      <c r="F21" s="75"/>
      <c r="G21" s="76"/>
      <c r="H21" s="77"/>
      <c r="I21" s="76"/>
      <c r="J21" s="76"/>
      <c r="K21" s="33"/>
    </row>
    <row r="22">
      <c r="A22" s="33"/>
      <c r="B22" s="76"/>
      <c r="C22" s="77"/>
      <c r="D22" s="78"/>
      <c r="E22" s="78"/>
      <c r="F22" s="75"/>
      <c r="G22" s="76"/>
      <c r="H22" s="77"/>
      <c r="I22" s="76"/>
      <c r="J22" s="76"/>
      <c r="K22" s="33"/>
    </row>
    <row r="23">
      <c r="A23" s="33"/>
      <c r="B23" s="76"/>
      <c r="C23" s="77"/>
      <c r="D23" s="78"/>
      <c r="E23" s="78"/>
      <c r="F23" s="75"/>
      <c r="G23" s="76"/>
      <c r="H23" s="77"/>
      <c r="I23" s="76"/>
      <c r="J23" s="76"/>
      <c r="K23" s="33"/>
    </row>
    <row r="24">
      <c r="A24" s="33"/>
      <c r="B24" s="76"/>
      <c r="C24" s="77"/>
      <c r="D24" s="78"/>
      <c r="E24" s="78"/>
      <c r="F24" s="75"/>
      <c r="G24" s="76"/>
      <c r="H24" s="77"/>
      <c r="I24" s="76"/>
      <c r="J24" s="76"/>
      <c r="K24" s="33"/>
    </row>
    <row r="25">
      <c r="A25" s="33"/>
      <c r="B25" s="76"/>
      <c r="C25" s="77"/>
      <c r="D25" s="78"/>
      <c r="E25" s="78"/>
      <c r="F25" s="75"/>
      <c r="G25" s="76"/>
      <c r="H25" s="77"/>
      <c r="I25" s="76"/>
      <c r="J25" s="76"/>
      <c r="K25" s="33"/>
    </row>
    <row r="26">
      <c r="A26" s="33"/>
      <c r="B26" s="76"/>
      <c r="C26" s="77"/>
      <c r="D26" s="78"/>
      <c r="E26" s="78"/>
      <c r="F26" s="75"/>
      <c r="G26" s="76"/>
      <c r="H26" s="77"/>
      <c r="I26" s="76"/>
      <c r="J26" s="76"/>
      <c r="K26" s="33"/>
    </row>
    <row r="27">
      <c r="A27" s="33"/>
      <c r="B27" s="76"/>
      <c r="C27" s="77"/>
      <c r="D27" s="78"/>
      <c r="E27" s="78"/>
      <c r="F27" s="75"/>
      <c r="G27" s="76"/>
      <c r="H27" s="77"/>
      <c r="I27" s="76"/>
      <c r="J27" s="76"/>
      <c r="K27" s="33"/>
    </row>
    <row r="28">
      <c r="A28" s="33"/>
      <c r="B28" s="76"/>
      <c r="C28" s="77"/>
      <c r="D28" s="78"/>
      <c r="E28" s="78"/>
      <c r="F28" s="75"/>
      <c r="G28" s="76"/>
      <c r="H28" s="77"/>
      <c r="I28" s="76"/>
      <c r="J28" s="76"/>
      <c r="K28" s="33"/>
    </row>
    <row r="29">
      <c r="A29" s="33"/>
      <c r="B29" s="76"/>
      <c r="C29" s="77"/>
      <c r="D29" s="78"/>
      <c r="E29" s="78"/>
      <c r="F29" s="75"/>
      <c r="G29" s="76"/>
      <c r="H29" s="77"/>
      <c r="I29" s="76"/>
      <c r="J29" s="76"/>
      <c r="K29" s="33"/>
    </row>
    <row r="30">
      <c r="A30" s="33"/>
      <c r="B30" s="76"/>
      <c r="C30" s="77"/>
      <c r="D30" s="78"/>
      <c r="E30" s="78"/>
      <c r="F30" s="75"/>
      <c r="G30" s="76"/>
      <c r="H30" s="77"/>
      <c r="I30" s="76"/>
      <c r="J30" s="76"/>
      <c r="K30" s="33"/>
    </row>
    <row r="31">
      <c r="A31" s="33"/>
      <c r="B31" s="76"/>
      <c r="C31" s="77"/>
      <c r="D31" s="78"/>
      <c r="E31" s="78"/>
      <c r="F31" s="75"/>
      <c r="G31" s="76"/>
      <c r="H31" s="77"/>
      <c r="I31" s="76"/>
      <c r="J31" s="76"/>
      <c r="K31" s="33"/>
    </row>
    <row r="32">
      <c r="A32" s="33"/>
      <c r="B32" s="76"/>
      <c r="C32" s="77"/>
      <c r="D32" s="78"/>
      <c r="E32" s="78"/>
      <c r="F32" s="75"/>
      <c r="G32" s="76"/>
      <c r="H32" s="77"/>
      <c r="I32" s="76"/>
      <c r="J32" s="76"/>
      <c r="K32" s="33"/>
    </row>
    <row r="33">
      <c r="A33" s="33"/>
      <c r="B33" s="76"/>
      <c r="C33" s="77"/>
      <c r="D33" s="76"/>
      <c r="E33" s="78"/>
      <c r="F33" s="75"/>
      <c r="G33" s="76"/>
      <c r="H33" s="77"/>
      <c r="I33" s="76"/>
      <c r="J33" s="76"/>
      <c r="K33" s="33"/>
    </row>
    <row r="34">
      <c r="B34" s="76"/>
      <c r="C34" s="77"/>
      <c r="D34" s="76"/>
      <c r="E34" s="78"/>
      <c r="F34" s="79"/>
      <c r="G34" s="76"/>
      <c r="H34" s="77"/>
      <c r="I34" s="76"/>
      <c r="J34" s="76"/>
    </row>
    <row r="35">
      <c r="B35" s="76"/>
      <c r="C35" s="77"/>
      <c r="D35" s="76"/>
      <c r="E35" s="78"/>
      <c r="F35" s="79"/>
      <c r="G35" s="76"/>
      <c r="H35" s="77"/>
      <c r="I35" s="76"/>
      <c r="J35" s="76"/>
    </row>
    <row r="36">
      <c r="B36" s="76"/>
      <c r="C36" s="77"/>
      <c r="D36" s="76"/>
      <c r="E36" s="78"/>
      <c r="F36" s="79"/>
      <c r="G36" s="76"/>
      <c r="H36" s="77"/>
      <c r="I36" s="76"/>
      <c r="J36" s="76"/>
    </row>
    <row r="37">
      <c r="B37" s="76"/>
      <c r="C37" s="77"/>
      <c r="D37" s="76"/>
      <c r="E37" s="78"/>
      <c r="F37" s="79"/>
      <c r="G37" s="76"/>
      <c r="H37" s="77"/>
      <c r="I37" s="76"/>
      <c r="J37" s="76"/>
    </row>
    <row r="38">
      <c r="B38" s="76"/>
      <c r="C38" s="77"/>
      <c r="D38" s="76"/>
      <c r="E38" s="78"/>
      <c r="F38" s="79"/>
      <c r="G38" s="76"/>
      <c r="H38" s="77"/>
      <c r="I38" s="76"/>
      <c r="J38" s="76"/>
    </row>
    <row r="39">
      <c r="B39" s="76"/>
      <c r="C39" s="77"/>
      <c r="D39" s="76"/>
      <c r="E39" s="78"/>
      <c r="F39" s="79"/>
      <c r="G39" s="76"/>
      <c r="H39" s="77"/>
      <c r="I39" s="76"/>
      <c r="J39" s="76"/>
    </row>
    <row r="40">
      <c r="B40" s="76"/>
      <c r="C40" s="77"/>
      <c r="D40" s="76"/>
      <c r="E40" s="78"/>
      <c r="F40" s="79"/>
      <c r="G40" s="76"/>
      <c r="H40" s="77"/>
      <c r="I40" s="76"/>
      <c r="J40" s="76"/>
    </row>
    <row r="41">
      <c r="B41" s="76"/>
      <c r="C41" s="77"/>
      <c r="D41" s="76"/>
      <c r="E41" s="78"/>
      <c r="F41" s="79"/>
      <c r="G41" s="76"/>
      <c r="H41" s="77"/>
      <c r="I41" s="76"/>
      <c r="J41" s="76"/>
    </row>
    <row r="42">
      <c r="B42" s="76"/>
      <c r="C42" s="77"/>
      <c r="D42" s="76"/>
      <c r="E42" s="78"/>
      <c r="F42" s="79"/>
      <c r="G42" s="76"/>
      <c r="H42" s="77"/>
      <c r="I42" s="76"/>
      <c r="J42" s="76"/>
    </row>
    <row r="43">
      <c r="B43" s="76"/>
      <c r="C43" s="77"/>
      <c r="D43" s="76"/>
      <c r="E43" s="78"/>
      <c r="F43" s="79"/>
      <c r="G43" s="76"/>
      <c r="H43" s="77"/>
      <c r="I43" s="76"/>
      <c r="J43" s="76"/>
    </row>
    <row r="44">
      <c r="B44" s="76"/>
      <c r="C44" s="77"/>
      <c r="D44" s="76"/>
      <c r="E44" s="78"/>
      <c r="F44" s="79"/>
      <c r="G44" s="76"/>
      <c r="H44" s="77"/>
      <c r="I44" s="76"/>
      <c r="J44" s="76"/>
    </row>
    <row r="45">
      <c r="B45" s="76"/>
      <c r="C45" s="77"/>
      <c r="D45" s="76"/>
      <c r="E45" s="78"/>
      <c r="F45" s="79"/>
      <c r="G45" s="76"/>
      <c r="H45" s="77"/>
      <c r="I45" s="76"/>
      <c r="J45" s="76"/>
    </row>
    <row r="46">
      <c r="B46" s="76"/>
      <c r="C46" s="77"/>
      <c r="D46" s="76"/>
      <c r="E46" s="78"/>
      <c r="F46" s="79"/>
      <c r="G46" s="76"/>
      <c r="H46" s="77"/>
      <c r="I46" s="76"/>
      <c r="J46" s="76"/>
    </row>
    <row r="47">
      <c r="B47" s="76"/>
      <c r="C47" s="77"/>
      <c r="D47" s="76"/>
      <c r="E47" s="78"/>
      <c r="F47" s="79"/>
      <c r="G47" s="76"/>
      <c r="H47" s="77"/>
      <c r="I47" s="76"/>
      <c r="J47" s="76"/>
    </row>
    <row r="48">
      <c r="B48" s="76"/>
      <c r="C48" s="77"/>
      <c r="D48" s="76"/>
      <c r="E48" s="78"/>
      <c r="F48" s="79"/>
      <c r="G48" s="76"/>
      <c r="H48" s="77"/>
      <c r="I48" s="76"/>
      <c r="J48" s="76"/>
    </row>
    <row r="49">
      <c r="B49" s="76"/>
      <c r="C49" s="77"/>
      <c r="D49" s="76"/>
      <c r="E49" s="78"/>
      <c r="F49" s="79"/>
      <c r="G49" s="76"/>
      <c r="H49" s="77"/>
      <c r="I49" s="76"/>
      <c r="J49" s="76"/>
    </row>
    <row r="50">
      <c r="B50" s="76"/>
      <c r="C50" s="77"/>
      <c r="D50" s="76"/>
      <c r="E50" s="78"/>
      <c r="F50" s="79"/>
      <c r="G50" s="76"/>
      <c r="H50" s="77"/>
      <c r="I50" s="76"/>
      <c r="J50" s="76"/>
    </row>
    <row r="51">
      <c r="B51" s="76"/>
      <c r="C51" s="77"/>
      <c r="D51" s="76"/>
      <c r="E51" s="78"/>
      <c r="F51" s="79"/>
      <c r="G51" s="76"/>
      <c r="H51" s="77"/>
      <c r="I51" s="76"/>
      <c r="J51" s="76"/>
    </row>
    <row r="52">
      <c r="B52" s="76"/>
      <c r="C52" s="77"/>
      <c r="D52" s="76"/>
      <c r="E52" s="78"/>
      <c r="F52" s="79"/>
      <c r="G52" s="76"/>
      <c r="H52" s="77"/>
      <c r="I52" s="76"/>
      <c r="J52" s="76"/>
    </row>
    <row r="53">
      <c r="B53" s="76"/>
      <c r="C53" s="77"/>
      <c r="D53" s="76"/>
      <c r="E53" s="78"/>
      <c r="F53" s="79"/>
      <c r="G53" s="76"/>
      <c r="H53" s="77"/>
      <c r="I53" s="76"/>
      <c r="J53" s="76"/>
    </row>
    <row r="54">
      <c r="B54" s="76"/>
      <c r="C54" s="77"/>
      <c r="D54" s="76"/>
      <c r="E54" s="78"/>
      <c r="F54" s="79"/>
      <c r="G54" s="76"/>
      <c r="H54" s="77"/>
      <c r="I54" s="76"/>
      <c r="J54" s="76"/>
    </row>
    <row r="55">
      <c r="B55" s="76"/>
      <c r="C55" s="77"/>
      <c r="D55" s="76"/>
      <c r="E55" s="78"/>
      <c r="F55" s="79"/>
      <c r="G55" s="76"/>
      <c r="H55" s="77"/>
      <c r="I55" s="76"/>
      <c r="J55" s="76"/>
    </row>
    <row r="56">
      <c r="B56" s="76"/>
      <c r="C56" s="77"/>
      <c r="D56" s="76"/>
      <c r="E56" s="78"/>
      <c r="F56" s="79"/>
      <c r="G56" s="76"/>
      <c r="H56" s="77"/>
      <c r="I56" s="76"/>
      <c r="J56" s="76"/>
    </row>
    <row r="57">
      <c r="B57" s="76"/>
      <c r="C57" s="77"/>
      <c r="D57" s="76"/>
      <c r="E57" s="78"/>
      <c r="F57" s="79"/>
      <c r="G57" s="76"/>
      <c r="H57" s="77"/>
      <c r="I57" s="76"/>
      <c r="J57" s="76"/>
    </row>
    <row r="58">
      <c r="B58" s="76"/>
      <c r="C58" s="77"/>
      <c r="D58" s="76"/>
      <c r="E58" s="78"/>
      <c r="F58" s="79"/>
      <c r="G58" s="76"/>
      <c r="H58" s="77"/>
      <c r="I58" s="76"/>
      <c r="J58" s="76"/>
    </row>
    <row r="59">
      <c r="B59" s="76"/>
      <c r="C59" s="77"/>
      <c r="D59" s="76"/>
      <c r="E59" s="78"/>
      <c r="F59" s="79"/>
      <c r="G59" s="76"/>
      <c r="H59" s="77"/>
      <c r="I59" s="76"/>
      <c r="J59" s="76"/>
    </row>
    <row r="60">
      <c r="B60" s="76"/>
      <c r="C60" s="77"/>
      <c r="D60" s="76"/>
      <c r="E60" s="78"/>
      <c r="F60" s="79"/>
      <c r="G60" s="76"/>
      <c r="H60" s="77"/>
      <c r="I60" s="76"/>
      <c r="J60" s="76"/>
    </row>
    <row r="61">
      <c r="B61" s="76"/>
      <c r="C61" s="77"/>
      <c r="D61" s="76"/>
      <c r="E61" s="78"/>
      <c r="F61" s="79"/>
      <c r="G61" s="76"/>
      <c r="H61" s="77"/>
      <c r="I61" s="76"/>
      <c r="J61" s="76"/>
    </row>
    <row r="62">
      <c r="B62" s="76"/>
      <c r="C62" s="77"/>
      <c r="D62" s="76"/>
      <c r="E62" s="78"/>
      <c r="F62" s="79"/>
      <c r="G62" s="76"/>
      <c r="H62" s="77"/>
      <c r="I62" s="76"/>
      <c r="J62" s="76"/>
    </row>
    <row r="63">
      <c r="B63" s="76"/>
      <c r="C63" s="77"/>
      <c r="D63" s="76"/>
      <c r="E63" s="78"/>
      <c r="F63" s="79"/>
      <c r="G63" s="76"/>
      <c r="H63" s="77"/>
      <c r="I63" s="76"/>
      <c r="J63" s="76"/>
    </row>
    <row r="64">
      <c r="B64" s="76"/>
      <c r="C64" s="77"/>
      <c r="D64" s="76"/>
      <c r="E64" s="78"/>
      <c r="F64" s="79"/>
      <c r="G64" s="76"/>
      <c r="H64" s="77"/>
      <c r="I64" s="76"/>
      <c r="J64" s="76"/>
    </row>
    <row r="65">
      <c r="B65" s="76"/>
      <c r="C65" s="77"/>
      <c r="D65" s="76"/>
      <c r="E65" s="78"/>
      <c r="F65" s="79"/>
      <c r="G65" s="76"/>
      <c r="H65" s="77"/>
      <c r="I65" s="76"/>
      <c r="J65" s="76"/>
    </row>
    <row r="66">
      <c r="B66" s="76"/>
      <c r="C66" s="77"/>
      <c r="D66" s="76"/>
      <c r="E66" s="78"/>
      <c r="F66" s="79"/>
      <c r="G66" s="76"/>
      <c r="H66" s="77"/>
      <c r="I66" s="76"/>
      <c r="J66" s="76"/>
    </row>
  </sheetData>
  <mergeCells count="1">
    <mergeCell ref="B1:J1"/>
  </mergeCells>
  <dataValidations>
    <dataValidation type="list" allowBlank="1" sqref="E7:E66">
      <formula1>Summary!$B$28:$C$56</formula1>
    </dataValidation>
    <dataValidation type="list" allowBlank="1" sqref="E5:E6">
      <formula1>Summary!$B$28:$C$62</formula1>
    </dataValidation>
    <dataValidation type="list" allowBlank="1" sqref="J5:J6">
      <formula1>Summary!$H$28:$I$40</formula1>
    </dataValidation>
    <dataValidation type="list" allowBlank="1" sqref="J7:J66">
      <formula1>Summary!$H$28:$I$33</formula1>
    </dataValidation>
  </dataValidations>
  <drawing r:id="rId1"/>
</worksheet>
</file>